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420"/>
  </bookViews>
  <sheets>
    <sheet name="16.10.2024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G8" i="1" l="1"/>
  <c r="K8" i="1" l="1"/>
  <c r="I8" i="1"/>
  <c r="H8" i="1"/>
  <c r="U9" i="1" l="1"/>
  <c r="T9" i="1"/>
  <c r="S9" i="1"/>
  <c r="Q9" i="1"/>
  <c r="P9" i="1"/>
  <c r="M8" i="1"/>
  <c r="W8" i="1" s="1"/>
  <c r="F8" i="1"/>
  <c r="E8" i="1"/>
  <c r="D8" i="1"/>
  <c r="N9" i="1"/>
  <c r="R9" i="1" l="1"/>
  <c r="M9" i="1"/>
  <c r="O9" i="1"/>
  <c r="C9" i="1"/>
  <c r="J8" i="1"/>
  <c r="L8" i="1" s="1"/>
  <c r="D9" i="1" l="1"/>
  <c r="F9" i="1"/>
  <c r="E9" i="1"/>
  <c r="V8" i="1" l="1"/>
  <c r="X8" i="1" l="1"/>
  <c r="Y8" i="1" s="1"/>
  <c r="X9" i="1" l="1"/>
  <c r="K9" i="1" l="1"/>
  <c r="G9" i="1"/>
  <c r="J9" i="1"/>
  <c r="I9" i="1"/>
  <c r="L9" i="1" l="1"/>
  <c r="V9" i="1" s="1"/>
</calcChain>
</file>

<file path=xl/sharedStrings.xml><?xml version="1.0" encoding="utf-8"?>
<sst xmlns="http://schemas.openxmlformats.org/spreadsheetml/2006/main" count="23" uniqueCount="22">
  <si>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</si>
  <si>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</si>
  <si>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</si>
  <si>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</si>
  <si>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</si>
  <si>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</si>
  <si>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</si>
  <si>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в месяц  МБ+РБ</t>
  </si>
  <si>
    <t xml:space="preserve">з/пл  </t>
  </si>
  <si>
    <t>налоги</t>
  </si>
  <si>
    <t>Коомунальные расходы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</si>
  <si>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</si>
  <si>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</si>
  <si>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</si>
  <si>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</si>
  <si>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</si>
  <si>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</si>
  <si>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ОСШ с.Еленовка</t>
  </si>
  <si>
    <t>ИТОГО:</t>
  </si>
  <si>
    <t>тыс.т.</t>
  </si>
  <si>
    <t xml:space="preserve">Сводная информация  по школам по открытым бюджетам  за 2024 год </t>
  </si>
  <si>
    <t xml:space="preserve">ГСМ /144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</si>
</sst>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[$-419]General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04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/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1" xfId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top" wrapText="1"/>
    </xf>
    <xf numFmtId="164" fontId="13" fillId="2" borderId="6" xfId="1" applyNumberFormat="1" applyFont="1" applyFill="1" applyBorder="1" applyAlignment="1"/>
    <xf numFmtId="0" fontId="14" fillId="2" borderId="0" xfId="0" applyFont="1" applyFill="1"/>
    <xf numFmtId="164" fontId="14" fillId="2" borderId="6" xfId="0" applyNumberFormat="1" applyFont="1" applyFill="1" applyBorder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16" fillId="0" borderId="0" xfId="0" applyNumberFormat="1" applyFont="1"/>
    <xf numFmtId="3" fontId="16" fillId="2" borderId="0" xfId="0" applyNumberFormat="1" applyFont="1" applyFill="1" applyAlignment="1">
      <alignment horizontal="center"/>
    </xf>
    <xf numFmtId="164" fontId="15" fillId="0" borderId="0" xfId="0" applyNumberFormat="1" applyFont="1"/>
    <xf numFmtId="3" fontId="15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2" fillId="2" borderId="0" xfId="0" applyFont="1" applyFill="1"/>
    <xf numFmtId="164" fontId="12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13" fillId="2" borderId="12" xfId="1" applyFont="1" applyFill="1" applyBorder="1" applyAlignment="1">
      <alignment horizontal="center"/>
    </xf>
    <xf numFmtId="165" fontId="13" fillId="2" borderId="13" xfId="1" applyFont="1" applyFill="1" applyBorder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01.09.2024&#1075;%20&#1058;&#1040;&#1056;&#1048;&#1060;&#1048;&#1050;&#1040;&#1062;&#1048;&#1071;%202024&#1075;&#1075;%20&#8212;\01.09.&#1064;&#1058;&#1040;&#1058;&#1053;&#1054;&#1045;%20&#1064;&#1050;&#1054;&#1051;&#1067;%20&#1055;&#1054;&#1057;&#1051;&#1045;&#1044;&#1053;&#1048;&#1049;%20%20(&#1040;&#1074;&#1090;&#1086;&#1089;&#1086;&#1093;&#1088;&#1072;&#1085;&#1077;&#1085;&#1085;&#1099;&#108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52;&#1054;&#1048;%20&#1076;&#1086;&#1082;&#1091;&#1084;&#1077;&#1085;&#1090;&#1099;\&#1087;&#1077;&#1088;&#1077;&#1093;&#1086;&#1076;%20&#1085;&#1072;%20&#1091;&#1075;&#1086;&#1083;&#1100;%2025.05.2022&#1075;\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йдаб"/>
      <sheetName val="Абай"/>
      <sheetName val="Акколь инклюз"/>
      <sheetName val="Акколь"/>
      <sheetName val="Акадыр"/>
      <sheetName val="Алексеевка"/>
      <sheetName val="Викторовская"/>
      <sheetName val="Еликты"/>
      <sheetName val="Бирлестык"/>
      <sheetName val=".Еленовка"/>
      <sheetName val="Долом"/>
      <sheetName val="ЗСШ №1"/>
      <sheetName val=" ЗКСШ "/>
      <sheetName val=" ЗСШ №2"/>
      <sheetName val="Исаковка 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ное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13 разрядники"/>
      <sheetName val="интернат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7">
          <cell r="L7">
            <v>220041.39511274965</v>
          </cell>
        </row>
        <row r="16">
          <cell r="L16">
            <v>282527.62580778258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18">
          <cell r="AC18">
            <v>6796.16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0" sqref="H10"/>
    </sheetView>
  </sheetViews>
  <sheetFormatPr defaultRowHeight="14.5" x14ac:dyDescent="0.35"/>
  <cols>
    <col min="1" max="1" width="4.54296875" customWidth="1"/>
    <col min="2" max="2" width="33.54296875" customWidth="1"/>
    <col min="3" max="3" width="15.7265625" style="53" hidden="1" customWidth="1"/>
    <col min="4" max="4" width="12.7265625" style="53" hidden="1" customWidth="1"/>
    <col min="5" max="5" width="10.54296875" style="53" hidden="1" customWidth="1"/>
    <col min="6" max="6" width="11.453125" style="53" hidden="1" customWidth="1"/>
    <col min="7" max="9" width="13.7265625" style="54" customWidth="1"/>
    <col min="10" max="10" width="13.1796875" style="54" customWidth="1"/>
    <col min="11" max="12" width="14.453125" style="54" customWidth="1"/>
    <col min="13" max="13" width="15.7265625" style="54" customWidth="1"/>
    <col min="14" max="14" width="12.1796875" style="75" customWidth="1"/>
    <col min="15" max="17" width="12.26953125" style="55" customWidth="1"/>
    <col min="18" max="18" width="11.81640625" style="55" customWidth="1"/>
    <col min="19" max="19" width="11" style="55" hidden="1" customWidth="1"/>
    <col min="20" max="21" width="10.7265625" style="55" hidden="1" customWidth="1"/>
    <col min="22" max="22" width="17.81640625" style="4" customWidth="1"/>
    <col min="23" max="23" width="0.1796875" customWidth="1"/>
    <col min="24" max="24" width="11.453125" hidden="1" customWidth="1"/>
    <col min="25" max="25" width="12.1796875" hidden="1" customWidth="1"/>
  </cols>
  <sheetData>
    <row r="1" spans="1:25" ht="20" x14ac:dyDescent="0.4">
      <c r="A1" s="1"/>
      <c r="B1" s="96" t="s">
        <v>20</v>
      </c>
      <c r="C1" s="96"/>
      <c r="D1" s="96"/>
      <c r="E1" s="96"/>
      <c r="F1" s="96"/>
      <c r="G1" s="96"/>
      <c r="H1" s="96"/>
      <c r="I1" s="96"/>
      <c r="J1" s="96"/>
      <c r="K1" s="96"/>
      <c r="L1" s="2"/>
      <c r="M1" s="3"/>
      <c r="N1" s="67"/>
      <c r="O1" s="2"/>
      <c r="P1" s="2"/>
      <c r="Q1" s="2"/>
      <c r="R1" s="2"/>
      <c r="S1" s="2"/>
      <c r="T1" s="2"/>
      <c r="U1" s="2"/>
    </row>
    <row r="2" spans="1:25" ht="15.5" x14ac:dyDescent="0.35">
      <c r="B2" s="97">
        <v>45581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5"/>
      <c r="R2" s="6"/>
      <c r="S2" s="7"/>
      <c r="T2" s="7"/>
      <c r="U2" s="7"/>
      <c r="V2" s="65" t="s">
        <v>19</v>
      </c>
    </row>
    <row r="3" spans="1:25" ht="15.5" x14ac:dyDescent="0.35">
      <c r="A3" s="8" t="s">
        <v>0</v>
      </c>
      <c r="B3" s="9" t="s">
        <v>1</v>
      </c>
      <c r="C3" s="10"/>
      <c r="D3" s="10"/>
      <c r="E3" s="10"/>
      <c r="F3" s="10"/>
      <c r="G3" s="11" t="s">
        <v>2</v>
      </c>
      <c r="H3" s="11"/>
      <c r="I3" s="99" t="s">
        <v>3</v>
      </c>
      <c r="J3" s="100"/>
      <c r="K3" s="101"/>
      <c r="L3" s="100" t="s">
        <v>4</v>
      </c>
      <c r="M3" s="82" t="s">
        <v>5</v>
      </c>
      <c r="N3" s="83"/>
      <c r="O3" s="83"/>
      <c r="P3" s="83"/>
      <c r="Q3" s="83"/>
      <c r="R3" s="84"/>
      <c r="S3" s="93"/>
      <c r="T3" s="87"/>
      <c r="U3" s="87"/>
      <c r="V3" s="90" t="s">
        <v>6</v>
      </c>
    </row>
    <row r="4" spans="1:25" ht="2.25" customHeight="1" x14ac:dyDescent="0.35">
      <c r="A4" s="12"/>
      <c r="B4" s="79"/>
      <c r="C4" s="79"/>
      <c r="D4" s="79"/>
      <c r="E4" s="79"/>
      <c r="F4" s="79"/>
      <c r="G4" s="79"/>
      <c r="H4" s="79"/>
      <c r="I4" s="79"/>
      <c r="J4" s="79"/>
      <c r="K4" s="13"/>
      <c r="L4" s="102"/>
      <c r="M4" s="14"/>
      <c r="N4" s="68"/>
      <c r="O4" s="14"/>
      <c r="P4" s="14"/>
      <c r="Q4" s="14"/>
      <c r="R4" s="14"/>
      <c r="S4" s="94"/>
      <c r="T4" s="88"/>
      <c r="U4" s="88"/>
      <c r="V4" s="91"/>
    </row>
    <row r="5" spans="1:25" ht="15" hidden="1" customHeight="1" x14ac:dyDescent="0.35">
      <c r="A5" s="12"/>
      <c r="B5" s="15"/>
      <c r="C5" s="16"/>
      <c r="D5" s="16"/>
      <c r="E5" s="16"/>
      <c r="F5" s="16"/>
      <c r="G5" s="13"/>
      <c r="H5" s="13"/>
      <c r="I5" s="13"/>
      <c r="J5" s="13"/>
      <c r="K5" s="13"/>
      <c r="L5" s="102"/>
      <c r="M5" s="14"/>
      <c r="N5" s="68"/>
      <c r="O5" s="14"/>
      <c r="P5" s="14"/>
      <c r="Q5" s="14"/>
      <c r="R5" s="14"/>
      <c r="S5" s="94"/>
      <c r="T5" s="88"/>
      <c r="U5" s="88"/>
      <c r="V5" s="91"/>
    </row>
    <row r="6" spans="1:25" ht="30" customHeight="1" x14ac:dyDescent="0.35">
      <c r="A6" s="17"/>
      <c r="B6" s="18"/>
      <c r="C6" s="19"/>
      <c r="D6" s="80" t="s">
        <v>7</v>
      </c>
      <c r="E6" s="80"/>
      <c r="F6" s="80"/>
      <c r="G6" s="20" t="s">
        <v>8</v>
      </c>
      <c r="H6" s="20"/>
      <c r="I6" s="81" t="s">
        <v>9</v>
      </c>
      <c r="J6" s="81"/>
      <c r="K6" s="81"/>
      <c r="L6" s="102"/>
      <c r="M6" s="82" t="s">
        <v>10</v>
      </c>
      <c r="N6" s="83"/>
      <c r="O6" s="83"/>
      <c r="P6" s="83"/>
      <c r="Q6" s="84"/>
      <c r="R6" s="85" t="s">
        <v>21</v>
      </c>
      <c r="S6" s="94"/>
      <c r="T6" s="88"/>
      <c r="U6" s="88"/>
      <c r="V6" s="91"/>
    </row>
    <row r="7" spans="1:25" ht="53.25" customHeight="1" x14ac:dyDescent="0.35">
      <c r="A7" s="17"/>
      <c r="B7" s="18"/>
      <c r="C7" s="19">
        <v>111</v>
      </c>
      <c r="D7" s="19">
        <v>121</v>
      </c>
      <c r="E7" s="19">
        <v>122</v>
      </c>
      <c r="F7" s="19">
        <v>124</v>
      </c>
      <c r="G7" s="20" t="s">
        <v>11</v>
      </c>
      <c r="H7" s="20">
        <v>113</v>
      </c>
      <c r="I7" s="20">
        <v>121</v>
      </c>
      <c r="J7" s="20">
        <v>122</v>
      </c>
      <c r="K7" s="20">
        <v>124</v>
      </c>
      <c r="L7" s="103"/>
      <c r="M7" s="20" t="s">
        <v>12</v>
      </c>
      <c r="N7" s="69" t="s">
        <v>13</v>
      </c>
      <c r="O7" s="21" t="s">
        <v>14</v>
      </c>
      <c r="P7" s="21" t="s">
        <v>15</v>
      </c>
      <c r="Q7" s="21" t="s">
        <v>16</v>
      </c>
      <c r="R7" s="86"/>
      <c r="S7" s="95"/>
      <c r="T7" s="89"/>
      <c r="U7" s="89"/>
      <c r="V7" s="92"/>
    </row>
    <row r="8" spans="1:25" s="30" customFormat="1" ht="15.75" customHeight="1" x14ac:dyDescent="0.35">
      <c r="A8" s="34">
        <v>10</v>
      </c>
      <c r="B8" s="22" t="s">
        <v>17</v>
      </c>
      <c r="C8" s="23">
        <v>15765</v>
      </c>
      <c r="D8" s="23">
        <f t="shared" ref="D8" si="0">(C8-C8*10%)*6%</f>
        <v>851.31</v>
      </c>
      <c r="E8" s="23">
        <f t="shared" ref="E8" si="1">(C8-C8*10%)*3.5%</f>
        <v>496.59750000000003</v>
      </c>
      <c r="F8" s="23">
        <f t="shared" ref="F8" si="2">C8*2%</f>
        <v>315.3</v>
      </c>
      <c r="G8" s="24">
        <f>'[1]Свод '!$L$16</f>
        <v>282527.62580778258</v>
      </c>
      <c r="H8" s="24">
        <f t="shared" ref="H8" si="3">G8/12</f>
        <v>23543.968817315214</v>
      </c>
      <c r="I8" s="24">
        <f t="shared" ref="I8" si="4">(G8-G8*10%)*6%</f>
        <v>15256.491793620258</v>
      </c>
      <c r="J8" s="24">
        <f t="shared" ref="J8" si="5">(G8-G8*10%)*3.5%</f>
        <v>8899.6202129451522</v>
      </c>
      <c r="K8" s="24">
        <f t="shared" ref="K8" si="6">G8*3%</f>
        <v>8475.8287742334778</v>
      </c>
      <c r="L8" s="24">
        <f t="shared" ref="L8" si="7">G8+I8+J8+K8+H8</f>
        <v>338703.53540589672</v>
      </c>
      <c r="M8" s="32">
        <f>[2]Лист2!$AC$18</f>
        <v>6796.16</v>
      </c>
      <c r="N8" s="66">
        <v>2283.3000000000002</v>
      </c>
      <c r="O8" s="33">
        <v>1238</v>
      </c>
      <c r="P8" s="25">
        <v>100</v>
      </c>
      <c r="Q8" s="25">
        <v>168</v>
      </c>
      <c r="R8" s="35">
        <v>2100</v>
      </c>
      <c r="S8" s="26"/>
      <c r="T8" s="27"/>
      <c r="U8" s="27"/>
      <c r="V8" s="28">
        <f t="shared" ref="V8" si="8">L8+M8+N8+O8+P8+S8+R8+T8+U8+Q8</f>
        <v>351388.99540589668</v>
      </c>
      <c r="W8" s="30">
        <f t="shared" ref="W8" si="9">M8/7</f>
        <v>970.88</v>
      </c>
      <c r="X8" s="31" t="e">
        <f>#REF!+#REF!+#REF!+#REF!</f>
        <v>#REF!</v>
      </c>
      <c r="Y8" s="29" t="e">
        <f t="shared" ref="Y8" si="10">V8-X8</f>
        <v>#REF!</v>
      </c>
    </row>
    <row r="9" spans="1:25" s="37" customFormat="1" ht="27" customHeight="1" x14ac:dyDescent="0.35">
      <c r="A9" s="76" t="s">
        <v>18</v>
      </c>
      <c r="B9" s="77"/>
      <c r="C9" s="36">
        <f>SUM(C8:C8)</f>
        <v>15765</v>
      </c>
      <c r="D9" s="23">
        <f>(C9-C9*10%)*6%</f>
        <v>851.31</v>
      </c>
      <c r="E9" s="23">
        <f>(C9-C9*10%)*3.5%</f>
        <v>496.59750000000003</v>
      </c>
      <c r="F9" s="23">
        <f>C9*2%</f>
        <v>315.3</v>
      </c>
      <c r="G9" s="58">
        <f>SUM(G8:G8)</f>
        <v>282527.62580778258</v>
      </c>
      <c r="H9" s="57"/>
      <c r="I9" s="58">
        <f>SUM(I8:I8)</f>
        <v>15256.491793620258</v>
      </c>
      <c r="J9" s="58">
        <f>SUM(J8:J8)</f>
        <v>8899.6202129451522</v>
      </c>
      <c r="K9" s="58">
        <f>SUM(K8:K8)</f>
        <v>8475.8287742334778</v>
      </c>
      <c r="L9" s="57">
        <f>G9+I9+J9+K9+H9</f>
        <v>315159.56658858148</v>
      </c>
      <c r="M9" s="58">
        <f>SUM(M8:M8)</f>
        <v>6796.16</v>
      </c>
      <c r="N9" s="70">
        <f>SUM(N8:N8)</f>
        <v>2283.3000000000002</v>
      </c>
      <c r="O9" s="58">
        <f>SUM(O8:O8)</f>
        <v>1238</v>
      </c>
      <c r="P9" s="58">
        <f>SUM(P8:P8)</f>
        <v>100</v>
      </c>
      <c r="Q9" s="58">
        <f>SUM(Q8:Q8)</f>
        <v>168</v>
      </c>
      <c r="R9" s="58">
        <f>SUM(R8:R8)</f>
        <v>2100</v>
      </c>
      <c r="S9" s="58">
        <f>SUM(S8:S8)</f>
        <v>0</v>
      </c>
      <c r="T9" s="58">
        <f>SUM(T8:T8)</f>
        <v>0</v>
      </c>
      <c r="U9" s="58">
        <f>SUM(U8:U8)</f>
        <v>0</v>
      </c>
      <c r="V9" s="56">
        <f>L9+M9+N9+O9+P9+S9+R9+T9+U9+Q9</f>
        <v>327845.02658858144</v>
      </c>
      <c r="X9" s="31" t="e">
        <f>#REF!+#REF!+#REF!+#REF!</f>
        <v>#REF!</v>
      </c>
      <c r="Y9" s="38"/>
    </row>
    <row r="10" spans="1:25" s="30" customFormat="1" ht="19.5" customHeight="1" x14ac:dyDescent="0.35">
      <c r="A10" s="59"/>
      <c r="B10" s="59"/>
      <c r="C10" s="60"/>
      <c r="D10" s="60"/>
      <c r="E10" s="60"/>
      <c r="F10" s="60"/>
      <c r="G10" s="61"/>
      <c r="H10" s="61"/>
      <c r="I10" s="61"/>
      <c r="J10" s="61"/>
      <c r="K10" s="61"/>
      <c r="L10" s="61"/>
      <c r="M10" s="62"/>
      <c r="N10" s="71"/>
      <c r="O10" s="63"/>
      <c r="P10" s="64"/>
      <c r="Q10" s="64"/>
      <c r="R10" s="63"/>
      <c r="S10" s="63"/>
      <c r="T10" s="63"/>
      <c r="U10" s="63"/>
      <c r="V10" s="65" t="s">
        <v>19</v>
      </c>
    </row>
    <row r="11" spans="1:25" ht="18.5" x14ac:dyDescent="0.45">
      <c r="A11" s="42"/>
      <c r="B11" s="43"/>
      <c r="C11" s="44"/>
      <c r="D11" s="44"/>
      <c r="E11" s="44"/>
      <c r="F11" s="44"/>
      <c r="G11" s="78"/>
      <c r="H11" s="78"/>
      <c r="I11" s="45"/>
      <c r="J11" s="45"/>
      <c r="K11" s="45"/>
      <c r="L11" s="39"/>
      <c r="M11" s="39"/>
      <c r="N11" s="72"/>
      <c r="O11" s="40"/>
      <c r="P11" s="40"/>
      <c r="Q11" s="40"/>
      <c r="R11" s="40"/>
      <c r="S11" s="40"/>
      <c r="T11" s="40"/>
      <c r="U11" s="40"/>
      <c r="V11" s="41"/>
    </row>
    <row r="12" spans="1:25" ht="18.5" x14ac:dyDescent="0.45">
      <c r="A12" s="42"/>
      <c r="B12" s="42"/>
      <c r="C12" s="46"/>
      <c r="D12" s="46"/>
      <c r="E12" s="46"/>
      <c r="F12" s="46"/>
      <c r="G12" s="47"/>
      <c r="H12" s="47"/>
      <c r="I12" s="47"/>
      <c r="J12" s="47"/>
      <c r="K12" s="47"/>
      <c r="L12" s="39"/>
      <c r="M12" s="39"/>
      <c r="N12" s="73"/>
      <c r="O12" s="39"/>
      <c r="P12" s="40"/>
      <c r="Q12" s="40"/>
      <c r="R12" s="40"/>
      <c r="S12" s="40"/>
      <c r="T12" s="40"/>
      <c r="U12" s="40"/>
      <c r="V12" s="41"/>
    </row>
    <row r="13" spans="1:25" ht="15.5" x14ac:dyDescent="0.35">
      <c r="A13" s="48"/>
      <c r="B13" s="49"/>
      <c r="C13" s="50"/>
      <c r="D13" s="50"/>
      <c r="E13" s="50"/>
      <c r="F13" s="50"/>
      <c r="G13" s="51"/>
      <c r="H13" s="51"/>
      <c r="I13" s="51"/>
      <c r="J13" s="51"/>
      <c r="K13" s="51"/>
      <c r="L13" s="51"/>
      <c r="M13" s="51"/>
      <c r="N13" s="72"/>
      <c r="O13" s="40"/>
      <c r="P13" s="40"/>
      <c r="Q13" s="40"/>
      <c r="R13" s="40"/>
      <c r="S13" s="40"/>
      <c r="T13" s="40"/>
      <c r="U13" s="40"/>
      <c r="V13" s="41"/>
    </row>
    <row r="14" spans="1:25" ht="15.5" x14ac:dyDescent="0.35">
      <c r="A14" s="48"/>
      <c r="B14" s="49"/>
      <c r="C14" s="50"/>
      <c r="D14" s="50"/>
      <c r="E14" s="50"/>
      <c r="F14" s="50"/>
      <c r="G14" s="51"/>
      <c r="H14" s="51"/>
      <c r="I14" s="51"/>
      <c r="J14" s="51"/>
      <c r="K14" s="51"/>
      <c r="L14" s="51"/>
      <c r="M14" s="51"/>
      <c r="N14" s="73"/>
      <c r="O14" s="40"/>
      <c r="P14" s="40"/>
      <c r="Q14" s="40"/>
      <c r="R14" s="40"/>
      <c r="S14" s="40"/>
      <c r="T14" s="40"/>
      <c r="U14" s="40"/>
      <c r="V14" s="41"/>
    </row>
    <row r="15" spans="1:25" ht="15.5" x14ac:dyDescent="0.35">
      <c r="A15" s="48"/>
      <c r="B15" s="48"/>
      <c r="C15" s="52"/>
      <c r="D15" s="52"/>
      <c r="E15" s="52"/>
      <c r="F15" s="52"/>
      <c r="G15" s="39"/>
      <c r="H15" s="39"/>
      <c r="I15" s="39"/>
      <c r="J15" s="39"/>
      <c r="K15" s="39"/>
      <c r="L15" s="39"/>
      <c r="M15" s="39"/>
      <c r="N15" s="72"/>
      <c r="O15" s="40"/>
      <c r="P15" s="40"/>
      <c r="Q15" s="40"/>
      <c r="R15" s="40"/>
      <c r="S15" s="40"/>
      <c r="T15" s="40"/>
      <c r="U15" s="40"/>
      <c r="V15" s="41"/>
    </row>
    <row r="16" spans="1:25" x14ac:dyDescent="0.35">
      <c r="N16" s="74"/>
    </row>
    <row r="17" spans="14:14" x14ac:dyDescent="0.35">
      <c r="N17" s="74"/>
    </row>
  </sheetData>
  <mergeCells count="16">
    <mergeCell ref="B1:K1"/>
    <mergeCell ref="B2:P2"/>
    <mergeCell ref="I3:K3"/>
    <mergeCell ref="L3:L7"/>
    <mergeCell ref="M3:R3"/>
    <mergeCell ref="M6:Q6"/>
    <mergeCell ref="R6:R7"/>
    <mergeCell ref="T3:T7"/>
    <mergeCell ref="U3:U7"/>
    <mergeCell ref="V3:V7"/>
    <mergeCell ref="S3:S7"/>
    <mergeCell ref="A9:B9"/>
    <mergeCell ref="G11:H11"/>
    <mergeCell ref="B4:J4"/>
    <mergeCell ref="D6:F6"/>
    <mergeCell ref="I6:K6"/>
  </mergeCells>
  <pageMargins left="0.11811023622047245" right="0" top="0.15748031496062992" bottom="0.35433070866141736" header="0" footer="0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2024-11-04T19:14:07Z</dcterms:modified>
</cp:coreProperties>
</file>